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5476" windowWidth="19320" windowHeight="15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<sst xmlns="http://schemas.openxmlformats.org/spreadsheetml/2006/main" count="69" uniqueCount="61">
  <si>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Hub-Gear Ratio Table</t>
  </si>
  <si>
    <t>Make &amp; Model</t>
  </si>
  <si>
    <t>Range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</si>
  <si>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</si>
  <si>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</si>
  <si>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</si>
  <si>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</si>
  <si>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</si>
  <si>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</si>
  <si>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</si>
  <si>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</si>
  <si>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</si>
  <si>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</si>
  <si>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</si>
  <si>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</si>
  <si>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</si>
  <si>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</si>
  <si>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Sram/Sachs 2-speed</t>
  </si>
  <si>
    <t>Sturmey-Archer FM</t>
  </si>
  <si>
    <t>Shimano Inter-4</t>
  </si>
  <si>
    <t>Sturmey-Archer FW</t>
  </si>
  <si>
    <t>Shimano Inter-7</t>
  </si>
  <si>
    <t>Sturmey-Archer 7</t>
  </si>
  <si>
    <t>Sachs Super-7</t>
  </si>
  <si>
    <t>Sram Spectro S7</t>
  </si>
  <si>
    <t>Sram i-Motion 9</t>
  </si>
  <si>
    <t>Chainring</t>
  </si>
  <si>
    <t>Cog</t>
  </si>
  <si>
    <t>Sturmey-Archer AW &amp; Old Shimano 3-speed</t>
  </si>
  <si>
    <t>Wheel Diameter (inches)</t>
  </si>
  <si>
    <t>Sprocket Ratio</t>
  </si>
  <si>
    <t>Minimum Sprocket Ratio  = 1.73</t>
  </si>
  <si>
    <t>Minimum Sprocket Ratio  = 2.00</t>
  </si>
  <si>
    <t>Minimum Sprocket Ratio  = 1.83</t>
  </si>
  <si>
    <t>Sram P5 Cargo</t>
  </si>
  <si>
    <t>Sram P5 (or Sparc)</t>
  </si>
  <si>
    <t>infinite!</t>
  </si>
  <si>
    <t>Sturmey-Archer X-RD5</t>
  </si>
  <si>
    <t>Strumey-Archer X-RD5(w)</t>
  </si>
  <si>
    <t>Rohloff Speedhub 14</t>
  </si>
  <si>
    <t>Sram/Sachs 3-speed Dual Drive &amp; T3, Shimano Inter-3</t>
  </si>
  <si>
    <t>Sturmey-Archer 2-speed</t>
  </si>
  <si>
    <t>NuVinci N360</t>
  </si>
  <si>
    <t>Shimano Alfine 11</t>
  </si>
  <si>
    <t>Strumey-Archer X-RD8(w)</t>
  </si>
  <si>
    <t>Shimano Nexus 8 or Alfine 8</t>
  </si>
  <si>
    <t>Minimum Sprocket Ratio  = 1.80</t>
  </si>
  <si>
    <t xml:space="preserve">Minimum Sprocket Ratio  = 1.80 </t>
  </si>
  <si>
    <t>Shimano Nexus Inter-5</t>
  </si>
  <si>
    <t>Minimum Sprocket Ratio  = 1.43</t>
  </si>
  <si>
    <t>Minimum Sprocket Ratio = 2.1 under 100kg</t>
  </si>
  <si>
    <t>Minimum Sprocket Ratio = 2.5 over 100kg</t>
  </si>
  <si>
    <t>SRAM G8</t>
  </si>
  <si>
    <t>Minimum Sprocket Ratio  = 1.9 (2.0 with Coaster Brake)</t>
  </si>
  <si>
    <t>Bendx 2-speed Automatic Red or Yellow Band</t>
  </si>
  <si>
    <t>Bendx 2-speed Automatic Blue Band</t>
  </si>
  <si>
    <t>SRAM G9</t>
  </si>
  <si>
    <t>Minimum Sprocket Ratio  = 1.90</t>
  </si>
  <si>
    <t>HIGH RATIO ÷ LOW RATIO</t>
  </si>
  <si>
    <t>% RANGE FORMULA =</t>
  </si>
  <si>
    <t>Strumey-Archer Rotary 5 Speed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</si>
</sst>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1" fontId="0" fillId="33" borderId="13" xfId="0" applyNumberFormat="1" applyFont="1" applyFill="1" applyBorder="1" applyAlignment="1">
      <alignment horizontal="center" wrapText="1"/>
    </xf>
    <xf numFmtId="1" fontId="0" fillId="33" borderId="14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9" fontId="3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9" fontId="3" fillId="33" borderId="17" xfId="0" applyNumberFormat="1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1" fontId="0" fillId="34" borderId="13" xfId="0" applyNumberFormat="1" applyFont="1" applyFill="1" applyBorder="1" applyAlignment="1">
      <alignment horizontal="center" wrapText="1"/>
    </xf>
    <xf numFmtId="1" fontId="0" fillId="34" borderId="14" xfId="0" applyNumberFormat="1" applyFont="1" applyFill="1" applyBorder="1" applyAlignment="1">
      <alignment horizontal="center" wrapText="1"/>
    </xf>
    <xf numFmtId="1" fontId="0" fillId="34" borderId="13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17" xfId="0" applyNumberFormat="1" applyFont="1" applyFill="1" applyBorder="1" applyAlignment="1">
      <alignment horizontal="center" wrapText="1"/>
    </xf>
    <xf numFmtId="1" fontId="0" fillId="0" borderId="19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" fontId="0" fillId="0" borderId="13" xfId="0" applyNumberFormat="1" applyFont="1" applyFill="1" applyBorder="1" applyAlignment="1">
      <alignment horizontal="center" wrapText="1"/>
    </xf>
    <xf numFmtId="1" fontId="0" fillId="0" borderId="14" xfId="0" applyNumberFormat="1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 wrapText="1"/>
    </xf>
    <xf numFmtId="1" fontId="0" fillId="34" borderId="22" xfId="0" applyNumberFormat="1" applyFont="1" applyFill="1" applyBorder="1" applyAlignment="1">
      <alignment horizontal="center" wrapText="1"/>
    </xf>
    <xf numFmtId="1" fontId="0" fillId="33" borderId="17" xfId="0" applyNumberFormat="1" applyFont="1" applyFill="1" applyBorder="1" applyAlignment="1">
      <alignment horizontal="center" wrapText="1"/>
    </xf>
    <xf numFmtId="1" fontId="0" fillId="33" borderId="19" xfId="0" applyNumberFormat="1" applyFont="1" applyFill="1" applyBorder="1" applyAlignment="1">
      <alignment horizontal="center" wrapText="1"/>
    </xf>
    <xf numFmtId="1" fontId="0" fillId="33" borderId="18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Border="1" applyAlignment="1">
      <alignment horizontal="center" wrapText="1"/>
    </xf>
    <xf numFmtId="9" fontId="3" fillId="33" borderId="23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9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9" fontId="3" fillId="34" borderId="33" xfId="0" applyNumberFormat="1" applyFont="1" applyFill="1" applyBorder="1" applyAlignment="1">
      <alignment horizontal="center" vertical="center" wrapText="1"/>
    </xf>
    <xf numFmtId="9" fontId="3" fillId="34" borderId="34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9" fontId="3" fillId="33" borderId="33" xfId="0" applyNumberFormat="1" applyFont="1" applyFill="1" applyBorder="1" applyAlignment="1">
      <alignment horizontal="center" vertical="center" wrapText="1"/>
    </xf>
    <xf numFmtId="9" fontId="3" fillId="33" borderId="34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0" fillId="33" borderId="3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9" fontId="3" fillId="0" borderId="33" xfId="0" applyNumberFormat="1" applyFont="1" applyFill="1" applyBorder="1" applyAlignment="1">
      <alignment horizontal="center" vertical="center" wrapText="1"/>
    </xf>
    <xf numFmtId="9" fontId="3" fillId="0" borderId="3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9"/>
  <sheetViews>
    <sheetView showGridLines="0" tabSelected="1" zoomScale="85" zoomScaleNormal="85" zoomScalePageLayoutView="0" workbookViewId="0" topLeftCell="A1">
      <selection activeCell="B42" sqref="B42"/>
    </sheetView>
  </sheetViews>
  <sheetFormatPr defaultColWidth="6.421875" defaultRowHeight="12.75" customHeight="1"/>
  <cols>
    <col min="1" max="1" width="2.8515625" style="4" customWidth="1"/>
    <col min="2" max="2" width="28.421875" style="4" customWidth="1"/>
    <col min="3" max="3" width="6.421875" style="30" customWidth="1"/>
    <col min="4" max="4" width="8.7109375" style="19" customWidth="1"/>
    <col min="5" max="5" width="7.7109375" style="19" customWidth="1"/>
    <col min="6" max="6" width="8.28125" style="19" customWidth="1"/>
    <col min="7" max="7" width="8.8515625" style="19" customWidth="1"/>
    <col min="8" max="8" width="8.7109375" style="19" customWidth="1"/>
    <col min="9" max="9" width="9.7109375" style="19" customWidth="1"/>
    <col min="10" max="10" width="8.28125" style="19" customWidth="1"/>
    <col min="11" max="12" width="8.421875" style="19" customWidth="1"/>
    <col min="13" max="13" width="8.140625" style="19" customWidth="1"/>
    <col min="14" max="14" width="7.57421875" style="19" customWidth="1"/>
    <col min="15" max="17" width="6.421875" style="19" customWidth="1"/>
    <col min="18" max="16384" width="6.421875" style="4" customWidth="1"/>
  </cols>
  <sheetData>
    <row r="1" spans="2:17" ht="18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2:17" s="63" customFormat="1" ht="19.5" customHeight="1">
      <c r="B2" s="62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</row>
    <row r="3" spans="2:17" ht="3" customHeight="1" thickBot="1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12.75" customHeight="1">
      <c r="B4" s="79" t="s">
        <v>17</v>
      </c>
      <c r="C4" s="81">
        <v>1.36</v>
      </c>
      <c r="D4" s="9">
        <v>1</v>
      </c>
      <c r="E4" s="10">
        <v>1.36</v>
      </c>
      <c r="F4" s="2"/>
      <c r="G4" s="2"/>
      <c r="H4" s="2"/>
      <c r="I4" s="94"/>
      <c r="J4" s="94"/>
      <c r="K4" s="94"/>
      <c r="L4" s="94"/>
      <c r="M4" s="94"/>
      <c r="N4" s="94"/>
      <c r="O4" s="94"/>
      <c r="P4" s="94"/>
      <c r="Q4" s="94"/>
    </row>
    <row r="5" spans="2:17" ht="12.75" customHeight="1" thickBot="1">
      <c r="B5" s="93"/>
      <c r="C5" s="82"/>
      <c r="D5" s="11">
        <f>D4*C86/C87*C88</f>
        <v>46.63636363636364</v>
      </c>
      <c r="E5" s="12">
        <f>E4*D86/D87*D88</f>
        <v>63.425454545454556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3" customHeight="1" thickBot="1">
      <c r="B6" s="13"/>
      <c r="C6" s="14"/>
      <c r="D6" s="2"/>
      <c r="E6" s="2"/>
      <c r="F6" s="2"/>
      <c r="G6" s="2"/>
      <c r="H6" s="2"/>
      <c r="I6" s="2"/>
      <c r="J6" s="2"/>
      <c r="K6" s="2"/>
      <c r="O6" s="4"/>
      <c r="P6" s="2"/>
      <c r="Q6" s="2"/>
    </row>
    <row r="7" spans="2:17" ht="12.75" customHeight="1" thickTop="1">
      <c r="B7" s="79" t="s">
        <v>41</v>
      </c>
      <c r="C7" s="81">
        <v>1.38</v>
      </c>
      <c r="D7" s="9">
        <v>1</v>
      </c>
      <c r="E7" s="10">
        <v>1.38</v>
      </c>
      <c r="F7" s="2"/>
      <c r="G7" s="2"/>
      <c r="H7" s="2"/>
      <c r="I7" s="2"/>
      <c r="J7" s="2"/>
      <c r="K7" s="2"/>
      <c r="L7" s="64" t="s">
        <v>59</v>
      </c>
      <c r="M7" s="65"/>
      <c r="N7" s="66"/>
      <c r="O7" s="4"/>
      <c r="P7" s="2"/>
      <c r="Q7" s="2"/>
    </row>
    <row r="8" spans="2:17" ht="12.75" customHeight="1" thickBot="1">
      <c r="B8" s="93"/>
      <c r="C8" s="82"/>
      <c r="D8" s="11">
        <f>D7*C86/C87*C88</f>
        <v>46.63636363636364</v>
      </c>
      <c r="E8" s="12">
        <f>E7*D86/D87*D88</f>
        <v>64.3581818181818</v>
      </c>
      <c r="F8" s="2"/>
      <c r="G8" s="2"/>
      <c r="H8" s="2"/>
      <c r="I8" s="2"/>
      <c r="J8" s="2"/>
      <c r="K8" s="2"/>
      <c r="L8" s="67" t="s">
        <v>58</v>
      </c>
      <c r="M8" s="68"/>
      <c r="N8" s="69"/>
      <c r="O8" s="2"/>
      <c r="P8" s="2"/>
      <c r="Q8" s="2"/>
    </row>
    <row r="9" spans="2:17" ht="3" customHeight="1" thickBot="1">
      <c r="B9" s="13"/>
      <c r="C9" s="1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2.75" customHeight="1">
      <c r="B10" s="79" t="s">
        <v>54</v>
      </c>
      <c r="C10" s="81">
        <v>1.49</v>
      </c>
      <c r="D10" s="9">
        <v>0.67</v>
      </c>
      <c r="E10" s="10">
        <v>1</v>
      </c>
      <c r="F10" s="2"/>
      <c r="G10" s="2"/>
      <c r="H10" s="2"/>
      <c r="I10" s="94"/>
      <c r="J10" s="94"/>
      <c r="K10" s="94"/>
      <c r="L10" s="94"/>
      <c r="M10" s="94"/>
      <c r="N10" s="94"/>
      <c r="O10" s="94"/>
      <c r="P10" s="94"/>
      <c r="Q10" s="94"/>
    </row>
    <row r="11" spans="2:17" ht="12.75" customHeight="1" thickBot="1">
      <c r="B11" s="93"/>
      <c r="C11" s="82"/>
      <c r="D11" s="11">
        <f>D10*C86/C87*C88</f>
        <v>31.246363636363636</v>
      </c>
      <c r="E11" s="12">
        <f>E10*D86/D87*D88</f>
        <v>46.63636363636364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3" customHeight="1" thickBot="1">
      <c r="B12" s="13"/>
      <c r="C12" s="1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2.75" customHeight="1">
      <c r="B13" s="79" t="s">
        <v>55</v>
      </c>
      <c r="C13" s="81">
        <v>1.5</v>
      </c>
      <c r="D13" s="9">
        <v>1</v>
      </c>
      <c r="E13" s="10">
        <v>1.5</v>
      </c>
      <c r="F13" s="2"/>
      <c r="G13" s="2"/>
      <c r="H13" s="2"/>
      <c r="I13" s="94"/>
      <c r="J13" s="94"/>
      <c r="K13" s="94"/>
      <c r="L13" s="94"/>
      <c r="M13" s="94"/>
      <c r="N13" s="94"/>
      <c r="O13" s="94"/>
      <c r="P13" s="94"/>
      <c r="Q13" s="94"/>
    </row>
    <row r="14" spans="2:17" ht="12.75" customHeight="1" thickBot="1">
      <c r="B14" s="93"/>
      <c r="C14" s="82"/>
      <c r="D14" s="11">
        <f>D13*C86/C87*C88</f>
        <v>46.63636363636364</v>
      </c>
      <c r="E14" s="12">
        <f>E13*D86/D87*D88</f>
        <v>69.95454545454545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6" customFormat="1" ht="3" customHeight="1" thickBot="1">
      <c r="B15" s="56"/>
      <c r="C15" s="55"/>
      <c r="D15" s="51"/>
      <c r="E15" s="5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2.75" customHeight="1">
      <c r="B16" s="79" t="s">
        <v>18</v>
      </c>
      <c r="C16" s="81">
        <f>G16/D16</f>
        <v>1.6865671641791042</v>
      </c>
      <c r="D16" s="9">
        <v>0.67</v>
      </c>
      <c r="E16" s="9">
        <v>0.89</v>
      </c>
      <c r="F16" s="9">
        <v>1</v>
      </c>
      <c r="G16" s="10">
        <v>1.13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2.75" customHeight="1" thickBot="1">
      <c r="B17" s="80"/>
      <c r="C17" s="82"/>
      <c r="D17" s="11">
        <f>D16*C86/C87*C88</f>
        <v>31.246363636363636</v>
      </c>
      <c r="E17" s="11">
        <f>E16*D86/D87*D88</f>
        <v>41.50636363636364</v>
      </c>
      <c r="F17" s="11">
        <f>F16*E86/E87*E88</f>
        <v>46.63636363636364</v>
      </c>
      <c r="G17" s="12">
        <f>G16*F86/F87*F88</f>
        <v>52.699090909090906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8" ht="3" customHeight="1" thickBot="1">
      <c r="B18" s="13"/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5"/>
      <c r="P18" s="15"/>
      <c r="Q18" s="15"/>
      <c r="R18" s="16"/>
    </row>
    <row r="19" spans="2:18" ht="12.75" customHeight="1">
      <c r="B19" s="72" t="s">
        <v>28</v>
      </c>
      <c r="C19" s="75">
        <f>F19/D19</f>
        <v>1.7733333333333334</v>
      </c>
      <c r="D19" s="34">
        <v>0.75</v>
      </c>
      <c r="E19" s="48">
        <v>1</v>
      </c>
      <c r="F19" s="49">
        <v>1.33</v>
      </c>
      <c r="G19" s="70" t="s">
        <v>32</v>
      </c>
      <c r="H19" s="95"/>
      <c r="I19" s="95"/>
      <c r="J19" s="18"/>
      <c r="K19" s="18"/>
      <c r="M19" s="2"/>
      <c r="N19" s="2"/>
      <c r="O19" s="15"/>
      <c r="P19" s="15"/>
      <c r="Q19" s="15"/>
      <c r="R19" s="16"/>
    </row>
    <row r="20" spans="2:18" ht="12.75" customHeight="1" thickBot="1">
      <c r="B20" s="73"/>
      <c r="C20" s="76"/>
      <c r="D20" s="36">
        <f>D19*C86/C87*C88</f>
        <v>34.97727272727273</v>
      </c>
      <c r="E20" s="36">
        <f>E19*D86/D87*D88</f>
        <v>46.63636363636364</v>
      </c>
      <c r="F20" s="50">
        <f>F19*E86/E87*E88</f>
        <v>62.02636363636364</v>
      </c>
      <c r="G20" s="2"/>
      <c r="H20" s="2"/>
      <c r="I20" s="2"/>
      <c r="J20" s="2"/>
      <c r="K20" s="2"/>
      <c r="L20" s="2"/>
      <c r="M20" s="2"/>
      <c r="N20" s="2"/>
      <c r="O20" s="15"/>
      <c r="P20" s="15"/>
      <c r="Q20" s="15"/>
      <c r="R20" s="16"/>
    </row>
    <row r="21" spans="2:18" ht="3" customHeight="1" thickBot="1">
      <c r="B21" s="13"/>
      <c r="C21" s="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5"/>
      <c r="P21" s="15"/>
      <c r="Q21" s="15"/>
      <c r="R21" s="16"/>
    </row>
    <row r="22" spans="2:18" ht="12.75" customHeight="1">
      <c r="B22" s="79" t="s">
        <v>19</v>
      </c>
      <c r="C22" s="81">
        <f>G22/D22</f>
        <v>1.84</v>
      </c>
      <c r="D22" s="9">
        <v>1</v>
      </c>
      <c r="E22" s="9">
        <v>1.24</v>
      </c>
      <c r="F22" s="9">
        <v>1.5</v>
      </c>
      <c r="G22" s="10">
        <v>1.84</v>
      </c>
      <c r="H22" s="2"/>
      <c r="I22" s="2"/>
      <c r="J22" s="2"/>
      <c r="K22" s="2"/>
      <c r="L22" s="2"/>
      <c r="M22" s="2"/>
      <c r="N22" s="2"/>
      <c r="O22" s="15"/>
      <c r="P22" s="15"/>
      <c r="Q22" s="15"/>
      <c r="R22" s="16"/>
    </row>
    <row r="23" spans="2:17" ht="12.75" customHeight="1" thickBot="1">
      <c r="B23" s="80"/>
      <c r="C23" s="82"/>
      <c r="D23" s="11">
        <f>D22*C86/C87*C88</f>
        <v>46.63636363636364</v>
      </c>
      <c r="E23" s="11">
        <f>E22*D86/D87*D88</f>
        <v>57.8290909090909</v>
      </c>
      <c r="F23" s="11">
        <f>F22*E86/E87*E88</f>
        <v>69.95454545454545</v>
      </c>
      <c r="G23" s="12">
        <f>G22*F86/F87*F88</f>
        <v>85.81090909090909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3" customHeight="1" thickBot="1">
      <c r="B24" s="13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2.75" customHeight="1">
      <c r="B25" s="79" t="s">
        <v>40</v>
      </c>
      <c r="C25" s="81">
        <f>F25/D25</f>
        <v>1.863013698630137</v>
      </c>
      <c r="D25" s="9">
        <v>0.73</v>
      </c>
      <c r="E25" s="9">
        <v>1</v>
      </c>
      <c r="F25" s="10">
        <v>1.36</v>
      </c>
      <c r="G25" s="70" t="s">
        <v>32</v>
      </c>
      <c r="H25" s="95"/>
      <c r="I25" s="95"/>
      <c r="J25" s="20"/>
      <c r="L25" s="2"/>
      <c r="M25" s="2"/>
      <c r="N25" s="2"/>
      <c r="O25" s="2"/>
      <c r="P25" s="2"/>
      <c r="Q25" s="2"/>
    </row>
    <row r="26" spans="2:17" ht="12.75" customHeight="1" thickBot="1">
      <c r="B26" s="80"/>
      <c r="C26" s="82"/>
      <c r="D26" s="11">
        <f>D25*C86/C87*C88</f>
        <v>34.04454545454545</v>
      </c>
      <c r="E26" s="11">
        <f>E25*D86/D87*D88</f>
        <v>46.63636363636364</v>
      </c>
      <c r="F26" s="12">
        <f>F25*E86/E87*E88</f>
        <v>63.425454545454556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3" customHeight="1" thickBot="1">
      <c r="B27" s="13"/>
      <c r="C27" s="1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2.75" customHeight="1">
      <c r="B28" s="79" t="s">
        <v>20</v>
      </c>
      <c r="C28" s="81">
        <f>G28/D28</f>
        <v>1.8955223880597014</v>
      </c>
      <c r="D28" s="9">
        <v>0.67</v>
      </c>
      <c r="E28" s="9">
        <v>0.79</v>
      </c>
      <c r="F28" s="9">
        <v>1</v>
      </c>
      <c r="G28" s="10">
        <v>1.27</v>
      </c>
      <c r="H28" s="2"/>
      <c r="I28" s="2"/>
      <c r="J28" s="2"/>
      <c r="K28" s="74"/>
      <c r="L28" s="74"/>
      <c r="M28" s="74"/>
      <c r="N28" s="74"/>
      <c r="O28" s="74"/>
      <c r="P28" s="2"/>
      <c r="Q28" s="2"/>
    </row>
    <row r="29" spans="2:17" ht="12.75" customHeight="1" thickBot="1">
      <c r="B29" s="80"/>
      <c r="C29" s="82"/>
      <c r="D29" s="11">
        <f>D28*C86/C87*C88</f>
        <v>31.246363636363636</v>
      </c>
      <c r="E29" s="11">
        <f>E28*D86/D87*D88</f>
        <v>36.84272727272728</v>
      </c>
      <c r="F29" s="11">
        <f>F28*E86/E87*E88</f>
        <v>46.63636363636364</v>
      </c>
      <c r="G29" s="12">
        <f>G28*F86/F87*F88</f>
        <v>59.22818181818181</v>
      </c>
      <c r="H29" s="2"/>
      <c r="I29" s="2"/>
      <c r="J29" s="2"/>
      <c r="K29" s="74"/>
      <c r="L29" s="74"/>
      <c r="M29" s="74"/>
      <c r="N29" s="74"/>
      <c r="O29" s="74"/>
      <c r="P29" s="2"/>
      <c r="Q29" s="2"/>
    </row>
    <row r="30" spans="2:17" ht="3" customHeight="1" thickBot="1">
      <c r="B30" s="13"/>
      <c r="C30" s="1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12.75" customHeight="1">
      <c r="B31" s="79" t="s">
        <v>48</v>
      </c>
      <c r="C31" s="81">
        <f>H31/D31</f>
        <v>2.06</v>
      </c>
      <c r="D31" s="9">
        <v>0.75</v>
      </c>
      <c r="E31" s="9">
        <v>1.001</v>
      </c>
      <c r="F31" s="9">
        <v>1.159</v>
      </c>
      <c r="G31" s="9">
        <v>1.335</v>
      </c>
      <c r="H31" s="10">
        <v>1.545</v>
      </c>
      <c r="I31" s="70" t="s">
        <v>49</v>
      </c>
      <c r="J31" s="71"/>
      <c r="K31" s="71"/>
      <c r="L31" s="71"/>
      <c r="M31" s="18"/>
      <c r="N31" s="18"/>
      <c r="O31" s="2"/>
      <c r="P31" s="2"/>
      <c r="Q31" s="2"/>
    </row>
    <row r="32" spans="2:17" ht="12.75" customHeight="1" thickBot="1">
      <c r="B32" s="80"/>
      <c r="C32" s="82"/>
      <c r="D32" s="11">
        <f>D31*C86/C87*C88</f>
        <v>34.97727272727273</v>
      </c>
      <c r="E32" s="11">
        <f>E31*D86/D87*D88</f>
        <v>46.683</v>
      </c>
      <c r="F32" s="11">
        <f>F31*E86/E87*E88</f>
        <v>54.051545454545455</v>
      </c>
      <c r="G32" s="11">
        <f>G31*F86/F87*F88</f>
        <v>62.259545454545446</v>
      </c>
      <c r="H32" s="12">
        <f>H31*G86/G87*G88</f>
        <v>72.05318181818181</v>
      </c>
      <c r="I32" s="2"/>
      <c r="J32" s="2"/>
      <c r="K32" s="2"/>
      <c r="L32" s="2"/>
      <c r="M32" s="2"/>
      <c r="N32" s="2"/>
      <c r="O32" s="2"/>
      <c r="P32" s="2"/>
      <c r="Q32" s="2"/>
    </row>
    <row r="33" spans="2:17" ht="3" customHeight="1" thickBot="1">
      <c r="B33" s="13"/>
      <c r="C33" s="1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12.75" customHeight="1">
      <c r="B34" s="79" t="s">
        <v>37</v>
      </c>
      <c r="C34" s="81">
        <f>H34/D34</f>
        <v>2.2388059701492535</v>
      </c>
      <c r="D34" s="9">
        <v>0.67</v>
      </c>
      <c r="E34" s="9">
        <v>0.79</v>
      </c>
      <c r="F34" s="9">
        <v>1</v>
      </c>
      <c r="G34" s="9">
        <v>1.27</v>
      </c>
      <c r="H34" s="10">
        <v>1.5</v>
      </c>
      <c r="I34" s="70" t="s">
        <v>32</v>
      </c>
      <c r="J34" s="71"/>
      <c r="K34" s="71"/>
      <c r="L34" s="71"/>
      <c r="M34" s="18"/>
      <c r="N34" s="18"/>
      <c r="O34" s="2"/>
      <c r="P34" s="2"/>
      <c r="Q34" s="2"/>
    </row>
    <row r="35" spans="2:17" ht="12.75" customHeight="1" thickBot="1">
      <c r="B35" s="80"/>
      <c r="C35" s="82"/>
      <c r="D35" s="11">
        <f>D34*C86/C87*C88</f>
        <v>31.246363636363636</v>
      </c>
      <c r="E35" s="11">
        <f>E34*D86/D87*D88</f>
        <v>36.84272727272728</v>
      </c>
      <c r="F35" s="11">
        <f>F34*E86/E87*E88</f>
        <v>46.63636363636364</v>
      </c>
      <c r="G35" s="11">
        <f>G34*F86/F87*F88</f>
        <v>59.22818181818181</v>
      </c>
      <c r="H35" s="12">
        <f>H34*G86/G87*G88</f>
        <v>69.95454545454545</v>
      </c>
      <c r="I35" s="2"/>
      <c r="J35" s="2"/>
      <c r="K35" s="2"/>
      <c r="L35" s="2"/>
      <c r="M35" s="2"/>
      <c r="N35" s="2"/>
      <c r="O35" s="2"/>
      <c r="P35" s="2"/>
      <c r="Q35" s="2"/>
    </row>
    <row r="36" spans="2:17" ht="3" customHeight="1" thickBot="1">
      <c r="B36" s="57"/>
      <c r="C36" s="55"/>
      <c r="D36" s="28"/>
      <c r="E36" s="28"/>
      <c r="F36" s="28"/>
      <c r="G36" s="28"/>
      <c r="H36" s="29"/>
      <c r="I36" s="25"/>
      <c r="J36" s="2"/>
      <c r="K36" s="2"/>
      <c r="L36" s="2"/>
      <c r="M36" s="2"/>
      <c r="N36" s="2"/>
      <c r="O36" s="2"/>
      <c r="P36" s="2"/>
      <c r="Q36" s="2"/>
    </row>
    <row r="37" spans="2:17" ht="12.75" customHeight="1">
      <c r="B37" s="79" t="s">
        <v>34</v>
      </c>
      <c r="C37" s="81">
        <f>H37/D37</f>
        <v>2.2388059701492535</v>
      </c>
      <c r="D37" s="22">
        <v>0.67</v>
      </c>
      <c r="E37" s="9">
        <v>0.78</v>
      </c>
      <c r="F37" s="9">
        <v>1</v>
      </c>
      <c r="G37" s="9">
        <v>1.28</v>
      </c>
      <c r="H37" s="10">
        <v>1.5</v>
      </c>
      <c r="I37" s="70" t="s">
        <v>46</v>
      </c>
      <c r="J37" s="71"/>
      <c r="K37" s="71"/>
      <c r="L37" s="71"/>
      <c r="M37" s="18"/>
      <c r="N37" s="2"/>
      <c r="O37" s="2"/>
      <c r="P37" s="2"/>
      <c r="Q37" s="2"/>
    </row>
    <row r="38" spans="2:17" ht="12.75" customHeight="1" thickBot="1">
      <c r="B38" s="80"/>
      <c r="C38" s="82"/>
      <c r="D38" s="23">
        <f>D37*C86/C87*C88</f>
        <v>31.246363636363636</v>
      </c>
      <c r="E38" s="23">
        <f>E37*D86/D87*D88</f>
        <v>36.37636363636364</v>
      </c>
      <c r="F38" s="23">
        <f>F37*E86/E87*E88</f>
        <v>46.63636363636364</v>
      </c>
      <c r="G38" s="23">
        <f>G37*F86/F87*F88</f>
        <v>59.694545454545455</v>
      </c>
      <c r="H38" s="24">
        <f>H37*G86/G87*G88</f>
        <v>69.95454545454545</v>
      </c>
      <c r="I38" s="25"/>
      <c r="J38" s="2"/>
      <c r="K38" s="2"/>
      <c r="L38" s="2"/>
      <c r="M38" s="2"/>
      <c r="N38" s="2"/>
      <c r="O38" s="2"/>
      <c r="P38" s="2"/>
      <c r="Q38" s="2"/>
    </row>
    <row r="39" spans="2:17" ht="3" customHeight="1" thickBot="1">
      <c r="B39" s="57"/>
      <c r="C39" s="55"/>
      <c r="D39" s="28"/>
      <c r="E39" s="28"/>
      <c r="F39" s="28"/>
      <c r="G39" s="28"/>
      <c r="H39" s="29"/>
      <c r="I39" s="25"/>
      <c r="J39" s="2"/>
      <c r="K39" s="2"/>
      <c r="L39" s="2"/>
      <c r="M39" s="2"/>
      <c r="N39" s="2"/>
      <c r="O39" s="2"/>
      <c r="P39" s="2"/>
      <c r="Q39" s="2"/>
    </row>
    <row r="40" spans="2:17" ht="12.75" customHeight="1">
      <c r="B40" s="79" t="s">
        <v>60</v>
      </c>
      <c r="C40" s="81">
        <v>2.43</v>
      </c>
      <c r="D40" s="22">
        <v>0.64</v>
      </c>
      <c r="E40" s="9">
        <v>0.8</v>
      </c>
      <c r="F40" s="9">
        <v>1</v>
      </c>
      <c r="G40" s="9">
        <v>1.25</v>
      </c>
      <c r="H40" s="10">
        <v>1.56</v>
      </c>
      <c r="I40" s="70" t="s">
        <v>46</v>
      </c>
      <c r="J40" s="71"/>
      <c r="K40" s="71"/>
      <c r="L40" s="71"/>
      <c r="M40" s="18"/>
      <c r="N40" s="2"/>
      <c r="O40" s="2"/>
      <c r="P40" s="2"/>
      <c r="Q40" s="2"/>
    </row>
    <row r="41" spans="2:17" ht="12.75" customHeight="1" thickBot="1">
      <c r="B41" s="80"/>
      <c r="C41" s="82"/>
      <c r="D41" s="23">
        <f>D40*C86/C87*C88</f>
        <v>29.847272727272728</v>
      </c>
      <c r="E41" s="23">
        <f>E40*D86/D87*D88</f>
        <v>37.30909090909091</v>
      </c>
      <c r="F41" s="23">
        <f>F40*E86/E87*E88</f>
        <v>46.63636363636364</v>
      </c>
      <c r="G41" s="23">
        <f>G40*F86/F87*F88</f>
        <v>58.29545454545455</v>
      </c>
      <c r="H41" s="23">
        <f>H40*G86/G87*G88</f>
        <v>72.75272727272728</v>
      </c>
      <c r="I41" s="25"/>
      <c r="J41" s="2"/>
      <c r="K41" s="2"/>
      <c r="L41" s="2"/>
      <c r="M41" s="2"/>
      <c r="N41" s="2"/>
      <c r="O41" s="2"/>
      <c r="P41" s="2"/>
      <c r="Q41" s="2"/>
    </row>
    <row r="42" spans="2:17" ht="3" customHeight="1" thickBot="1">
      <c r="B42" s="21"/>
      <c r="C42" s="14"/>
      <c r="I42" s="2"/>
      <c r="J42" s="2"/>
      <c r="K42" s="2"/>
      <c r="L42" s="2"/>
      <c r="M42" s="2"/>
      <c r="N42" s="2"/>
      <c r="O42" s="2"/>
      <c r="P42" s="2"/>
      <c r="Q42" s="2"/>
    </row>
    <row r="43" spans="2:17" ht="12.75" customHeight="1">
      <c r="B43" s="79" t="s">
        <v>21</v>
      </c>
      <c r="C43" s="81">
        <f>J43/D43</f>
        <v>2.4603174603174605</v>
      </c>
      <c r="D43" s="9">
        <v>0.63</v>
      </c>
      <c r="E43" s="9">
        <v>0.74</v>
      </c>
      <c r="F43" s="9">
        <v>0.84</v>
      </c>
      <c r="G43" s="9">
        <v>0.99</v>
      </c>
      <c r="H43" s="9">
        <v>1.15</v>
      </c>
      <c r="I43" s="9">
        <v>1.34</v>
      </c>
      <c r="J43" s="10">
        <v>1.55</v>
      </c>
      <c r="K43" s="70" t="s">
        <v>32</v>
      </c>
      <c r="L43" s="71"/>
      <c r="M43" s="71"/>
      <c r="N43" s="71"/>
      <c r="O43" s="71"/>
      <c r="P43" s="71"/>
      <c r="Q43" s="2"/>
    </row>
    <row r="44" spans="2:17" ht="12.75" customHeight="1" thickBot="1">
      <c r="B44" s="80"/>
      <c r="C44" s="82"/>
      <c r="D44" s="11">
        <f aca="true" t="shared" si="0" ref="D44:J44">D43*C86/C87*C88</f>
        <v>29.38090909090909</v>
      </c>
      <c r="E44" s="11">
        <f t="shared" si="0"/>
        <v>34.510909090909095</v>
      </c>
      <c r="F44" s="11">
        <f t="shared" si="0"/>
        <v>39.17454545454545</v>
      </c>
      <c r="G44" s="11">
        <f t="shared" si="0"/>
        <v>46.17</v>
      </c>
      <c r="H44" s="11">
        <f t="shared" si="0"/>
        <v>53.631818181818176</v>
      </c>
      <c r="I44" s="11">
        <f t="shared" si="0"/>
        <v>62.49272727272727</v>
      </c>
      <c r="J44" s="12">
        <f t="shared" si="0"/>
        <v>72.28636363636363</v>
      </c>
      <c r="K44" s="2"/>
      <c r="L44" s="2"/>
      <c r="M44" s="2"/>
      <c r="N44" s="2"/>
      <c r="O44" s="2"/>
      <c r="P44" s="2"/>
      <c r="Q44" s="2"/>
    </row>
    <row r="45" spans="2:17" ht="3" customHeight="1" thickBot="1">
      <c r="B45" s="57"/>
      <c r="C45" s="55"/>
      <c r="D45" s="51"/>
      <c r="E45" s="51"/>
      <c r="F45" s="51"/>
      <c r="G45" s="51"/>
      <c r="H45" s="53"/>
      <c r="I45" s="2"/>
      <c r="J45" s="2"/>
      <c r="K45" s="2"/>
      <c r="L45" s="2"/>
      <c r="M45" s="2"/>
      <c r="N45" s="2"/>
      <c r="O45" s="2"/>
      <c r="P45" s="2"/>
      <c r="Q45" s="2"/>
    </row>
    <row r="46" spans="2:17" ht="12.75" customHeight="1">
      <c r="B46" s="79" t="s">
        <v>35</v>
      </c>
      <c r="C46" s="81">
        <f>H46/D46</f>
        <v>2.507936507936508</v>
      </c>
      <c r="D46" s="22">
        <v>0.63</v>
      </c>
      <c r="E46" s="9">
        <v>0.78</v>
      </c>
      <c r="F46" s="9">
        <v>1</v>
      </c>
      <c r="G46" s="9">
        <v>1.28</v>
      </c>
      <c r="H46" s="10">
        <v>1.58</v>
      </c>
      <c r="I46" s="70" t="s">
        <v>47</v>
      </c>
      <c r="J46" s="71"/>
      <c r="K46" s="71"/>
      <c r="L46" s="71"/>
      <c r="M46" s="18"/>
      <c r="N46" s="2"/>
      <c r="O46" s="2"/>
      <c r="P46" s="2"/>
      <c r="Q46" s="2"/>
    </row>
    <row r="47" spans="2:17" ht="12.75" customHeight="1" thickBot="1">
      <c r="B47" s="80"/>
      <c r="C47" s="82"/>
      <c r="D47" s="23">
        <f>D46*C86/C87*C88</f>
        <v>29.38090909090909</v>
      </c>
      <c r="E47" s="23">
        <f>E46*D86/D87*D88</f>
        <v>36.37636363636364</v>
      </c>
      <c r="F47" s="23">
        <f>F46*E86/E87*E88</f>
        <v>46.63636363636364</v>
      </c>
      <c r="G47" s="23">
        <f>G46*F86/F87*F88</f>
        <v>59.694545454545455</v>
      </c>
      <c r="H47" s="24">
        <f>H46*G86/G87*G88</f>
        <v>73.68545454545456</v>
      </c>
      <c r="I47" s="25"/>
      <c r="J47" s="2"/>
      <c r="K47" s="2"/>
      <c r="L47" s="2"/>
      <c r="M47" s="2"/>
      <c r="N47" s="2"/>
      <c r="O47" s="2"/>
      <c r="P47" s="2"/>
      <c r="Q47" s="2"/>
    </row>
    <row r="48" spans="2:17" ht="3" customHeight="1" thickBot="1">
      <c r="B48" s="57"/>
      <c r="C48" s="55"/>
      <c r="D48" s="28"/>
      <c r="E48" s="28"/>
      <c r="F48" s="28"/>
      <c r="G48" s="28"/>
      <c r="H48" s="29"/>
      <c r="I48" s="25"/>
      <c r="J48" s="2"/>
      <c r="K48" s="2"/>
      <c r="L48" s="2"/>
      <c r="M48" s="2"/>
      <c r="N48" s="2"/>
      <c r="O48" s="2"/>
      <c r="P48" s="2"/>
      <c r="Q48" s="2"/>
    </row>
    <row r="49" spans="2:17" ht="12.75" customHeight="1">
      <c r="B49" s="79" t="s">
        <v>38</v>
      </c>
      <c r="C49" s="81">
        <f>H49/D49</f>
        <v>2.56</v>
      </c>
      <c r="D49" s="22">
        <v>0.625</v>
      </c>
      <c r="E49" s="9">
        <v>0.75</v>
      </c>
      <c r="F49" s="9">
        <v>1</v>
      </c>
      <c r="G49" s="9">
        <v>1.33</v>
      </c>
      <c r="H49" s="10">
        <v>1.6</v>
      </c>
      <c r="I49" s="90" t="s">
        <v>32</v>
      </c>
      <c r="J49" s="91"/>
      <c r="K49" s="91"/>
      <c r="L49" s="2"/>
      <c r="M49" s="2"/>
      <c r="N49" s="2"/>
      <c r="O49" s="2"/>
      <c r="P49" s="2"/>
      <c r="Q49" s="2"/>
    </row>
    <row r="50" spans="2:17" ht="12.75" customHeight="1" thickBot="1">
      <c r="B50" s="80"/>
      <c r="C50" s="82"/>
      <c r="D50" s="23">
        <f>D49*C86/C87*C88</f>
        <v>29.147727272727273</v>
      </c>
      <c r="E50" s="23">
        <f>E49*D86/D87*D88</f>
        <v>34.97727272727273</v>
      </c>
      <c r="F50" s="23">
        <f>F49*E86/E87*E88</f>
        <v>46.63636363636364</v>
      </c>
      <c r="G50" s="23">
        <f>G49*F86/F87*F88</f>
        <v>62.02636363636364</v>
      </c>
      <c r="H50" s="24">
        <f>H49*G86/G87*G88</f>
        <v>74.61818181818182</v>
      </c>
      <c r="I50" s="2"/>
      <c r="J50" s="2"/>
      <c r="K50" s="2"/>
      <c r="L50" s="2"/>
      <c r="M50" s="2"/>
      <c r="N50" s="2"/>
      <c r="O50" s="2"/>
      <c r="P50" s="2"/>
      <c r="Q50" s="2"/>
    </row>
    <row r="51" spans="2:17" s="40" customFormat="1" ht="3" customHeight="1" thickBot="1">
      <c r="B51" s="59"/>
      <c r="C51" s="58"/>
      <c r="D51" s="41"/>
      <c r="E51" s="41"/>
      <c r="F51" s="41"/>
      <c r="G51" s="41"/>
      <c r="H51" s="41"/>
      <c r="I51" s="41"/>
      <c r="J51" s="42"/>
      <c r="K51" s="43"/>
      <c r="L51" s="43"/>
      <c r="M51" s="43"/>
      <c r="N51" s="43"/>
      <c r="O51" s="43"/>
      <c r="P51" s="43"/>
      <c r="Q51" s="43"/>
    </row>
    <row r="52" spans="2:20" ht="12.75" customHeight="1">
      <c r="B52" s="79" t="s">
        <v>52</v>
      </c>
      <c r="C52" s="81">
        <f>K52/D52</f>
        <v>2.5960591133004924</v>
      </c>
      <c r="D52" s="9">
        <v>0.609</v>
      </c>
      <c r="E52" s="9">
        <v>0.71</v>
      </c>
      <c r="F52" s="9">
        <v>0.803</v>
      </c>
      <c r="G52" s="9">
        <v>0.903</v>
      </c>
      <c r="H52" s="9">
        <v>1.054</v>
      </c>
      <c r="I52" s="9">
        <v>1.204</v>
      </c>
      <c r="J52" s="9">
        <v>1.355</v>
      </c>
      <c r="K52" s="10">
        <v>1.581</v>
      </c>
      <c r="L52" s="70" t="s">
        <v>53</v>
      </c>
      <c r="M52" s="95"/>
      <c r="N52" s="95"/>
      <c r="O52" s="95"/>
      <c r="P52" s="95"/>
      <c r="Q52" s="95"/>
      <c r="R52" s="95"/>
      <c r="S52" s="95"/>
      <c r="T52" s="95"/>
    </row>
    <row r="53" spans="2:17" ht="12.75" customHeight="1" thickBot="1">
      <c r="B53" s="80"/>
      <c r="C53" s="82"/>
      <c r="D53" s="11">
        <f aca="true" t="shared" si="1" ref="D53:K53">D52*C86/C87*C88</f>
        <v>28.401545454545456</v>
      </c>
      <c r="E53" s="11">
        <f t="shared" si="1"/>
        <v>33.11181818181818</v>
      </c>
      <c r="F53" s="11">
        <f t="shared" si="1"/>
        <v>37.449000000000005</v>
      </c>
      <c r="G53" s="11">
        <f t="shared" si="1"/>
        <v>42.11263636363636</v>
      </c>
      <c r="H53" s="11">
        <f t="shared" si="1"/>
        <v>49.15472727272727</v>
      </c>
      <c r="I53" s="11">
        <f t="shared" si="1"/>
        <v>56.150181818181814</v>
      </c>
      <c r="J53" s="11">
        <f t="shared" si="1"/>
        <v>63.19227272727272</v>
      </c>
      <c r="K53" s="11">
        <f t="shared" si="1"/>
        <v>73.7320909090909</v>
      </c>
      <c r="L53" s="17"/>
      <c r="M53" s="18"/>
      <c r="N53" s="18"/>
      <c r="O53" s="2"/>
      <c r="P53" s="2"/>
      <c r="Q53" s="2"/>
    </row>
    <row r="54" spans="2:17" ht="3" customHeight="1" thickBot="1">
      <c r="B54" s="26"/>
      <c r="C54" s="27"/>
      <c r="D54" s="51"/>
      <c r="E54" s="51"/>
      <c r="F54" s="51"/>
      <c r="G54" s="51"/>
      <c r="H54" s="51"/>
      <c r="I54" s="51"/>
      <c r="J54" s="52"/>
      <c r="K54" s="54"/>
      <c r="L54" s="18"/>
      <c r="M54" s="18"/>
      <c r="N54" s="18"/>
      <c r="O54" s="2"/>
      <c r="P54" s="2"/>
      <c r="Q54" s="2"/>
    </row>
    <row r="55" spans="2:17" ht="12.75" customHeight="1">
      <c r="B55" s="79" t="s">
        <v>22</v>
      </c>
      <c r="C55" s="81">
        <f>J55/D55</f>
        <v>2.8</v>
      </c>
      <c r="D55" s="9">
        <v>0.6</v>
      </c>
      <c r="E55" s="9">
        <v>0.69</v>
      </c>
      <c r="F55" s="9">
        <v>0.8</v>
      </c>
      <c r="G55" s="9">
        <v>1</v>
      </c>
      <c r="H55" s="9">
        <v>1.24</v>
      </c>
      <c r="I55" s="9">
        <v>1.45</v>
      </c>
      <c r="J55" s="10">
        <v>1.68</v>
      </c>
      <c r="K55" s="2"/>
      <c r="L55" s="2"/>
      <c r="M55" s="2"/>
      <c r="N55" s="2"/>
      <c r="O55" s="2"/>
      <c r="P55" s="2"/>
      <c r="Q55" s="2"/>
    </row>
    <row r="56" spans="2:17" ht="12.75" customHeight="1" thickBot="1">
      <c r="B56" s="80"/>
      <c r="C56" s="82"/>
      <c r="D56" s="11">
        <f aca="true" t="shared" si="2" ref="D56:J56">D55*C86/C87*C88</f>
        <v>27.98181818181818</v>
      </c>
      <c r="E56" s="11">
        <f t="shared" si="2"/>
        <v>32.1790909090909</v>
      </c>
      <c r="F56" s="11">
        <f t="shared" si="2"/>
        <v>37.30909090909091</v>
      </c>
      <c r="G56" s="11">
        <f t="shared" si="2"/>
        <v>46.63636363636364</v>
      </c>
      <c r="H56" s="11">
        <f t="shared" si="2"/>
        <v>57.8290909090909</v>
      </c>
      <c r="I56" s="11">
        <f t="shared" si="2"/>
        <v>67.62272727272727</v>
      </c>
      <c r="J56" s="12">
        <f t="shared" si="2"/>
        <v>78.3490909090909</v>
      </c>
      <c r="K56" s="2"/>
      <c r="L56" s="2"/>
      <c r="M56" s="2"/>
      <c r="N56" s="2"/>
      <c r="O56" s="2"/>
      <c r="P56" s="2"/>
      <c r="Q56" s="2"/>
    </row>
    <row r="57" spans="2:17" ht="3" customHeight="1" thickBot="1">
      <c r="B57" s="57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 customHeight="1">
      <c r="B58" s="79" t="s">
        <v>23</v>
      </c>
      <c r="C58" s="81">
        <f>J58/D58</f>
        <v>2.864406779661017</v>
      </c>
      <c r="D58" s="9">
        <v>0.59</v>
      </c>
      <c r="E58" s="9">
        <v>0.67</v>
      </c>
      <c r="F58" s="9">
        <v>0.8</v>
      </c>
      <c r="G58" s="9">
        <v>1</v>
      </c>
      <c r="H58" s="9">
        <v>1.24</v>
      </c>
      <c r="I58" s="9">
        <v>1.48</v>
      </c>
      <c r="J58" s="10">
        <v>1.69</v>
      </c>
      <c r="K58" s="2"/>
      <c r="L58" s="2"/>
      <c r="M58" s="2"/>
      <c r="N58" s="2"/>
      <c r="O58" s="2"/>
      <c r="P58" s="2"/>
      <c r="Q58" s="2"/>
    </row>
    <row r="59" spans="2:17" ht="12.75" customHeight="1" thickBot="1">
      <c r="B59" s="80"/>
      <c r="C59" s="82"/>
      <c r="D59" s="11">
        <f aca="true" t="shared" si="3" ref="D59:J59">D58*C86/C87*C88</f>
        <v>27.515454545454546</v>
      </c>
      <c r="E59" s="11">
        <f t="shared" si="3"/>
        <v>31.246363636363636</v>
      </c>
      <c r="F59" s="11">
        <f t="shared" si="3"/>
        <v>37.30909090909091</v>
      </c>
      <c r="G59" s="11">
        <f t="shared" si="3"/>
        <v>46.63636363636364</v>
      </c>
      <c r="H59" s="11">
        <f t="shared" si="3"/>
        <v>57.8290909090909</v>
      </c>
      <c r="I59" s="11">
        <f t="shared" si="3"/>
        <v>69.02181818181819</v>
      </c>
      <c r="J59" s="12">
        <f t="shared" si="3"/>
        <v>78.81545454545454</v>
      </c>
      <c r="K59" s="2"/>
      <c r="L59" s="2"/>
      <c r="M59" s="2"/>
      <c r="N59" s="2"/>
      <c r="O59" s="2"/>
      <c r="P59" s="2"/>
      <c r="Q59" s="2"/>
    </row>
    <row r="60" spans="2:17" ht="3" customHeight="1" thickBot="1">
      <c r="B60" s="13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2.75" customHeight="1">
      <c r="B61" s="79" t="s">
        <v>25</v>
      </c>
      <c r="C61" s="81">
        <f>L61/D61</f>
        <v>2.922365988909427</v>
      </c>
      <c r="D61" s="9">
        <v>0.541</v>
      </c>
      <c r="E61" s="9">
        <v>0.609</v>
      </c>
      <c r="F61" s="9">
        <v>0.71</v>
      </c>
      <c r="G61" s="9">
        <v>0.803</v>
      </c>
      <c r="H61" s="9">
        <v>0.903</v>
      </c>
      <c r="I61" s="9">
        <v>1.054</v>
      </c>
      <c r="J61" s="9">
        <v>1.204</v>
      </c>
      <c r="K61" s="10">
        <v>1.355</v>
      </c>
      <c r="L61" s="10">
        <v>1.581</v>
      </c>
      <c r="M61" s="70" t="s">
        <v>31</v>
      </c>
      <c r="N61" s="71"/>
      <c r="O61" s="71"/>
      <c r="P61" s="71"/>
      <c r="Q61" s="71"/>
    </row>
    <row r="62" spans="2:17" ht="12.75" customHeight="1" thickBot="1">
      <c r="B62" s="80"/>
      <c r="C62" s="82"/>
      <c r="D62" s="11">
        <f aca="true" t="shared" si="4" ref="D62:L62">D61*C86/C87*C88</f>
        <v>25.230272727272727</v>
      </c>
      <c r="E62" s="11">
        <f t="shared" si="4"/>
        <v>28.401545454545456</v>
      </c>
      <c r="F62" s="11">
        <f t="shared" si="4"/>
        <v>33.11181818181818</v>
      </c>
      <c r="G62" s="11">
        <f t="shared" si="4"/>
        <v>37.449000000000005</v>
      </c>
      <c r="H62" s="11">
        <f t="shared" si="4"/>
        <v>42.11263636363636</v>
      </c>
      <c r="I62" s="11">
        <f t="shared" si="4"/>
        <v>49.15472727272727</v>
      </c>
      <c r="J62" s="11">
        <f t="shared" si="4"/>
        <v>56.150181818181814</v>
      </c>
      <c r="K62" s="11">
        <f t="shared" si="4"/>
        <v>63.19227272727272</v>
      </c>
      <c r="L62" s="11">
        <f t="shared" si="4"/>
        <v>73.7320909090909</v>
      </c>
      <c r="M62" s="2"/>
      <c r="N62" s="2"/>
      <c r="O62" s="2"/>
      <c r="P62" s="2"/>
      <c r="Q62" s="2"/>
    </row>
    <row r="63" spans="2:17" ht="3" customHeight="1" thickBot="1">
      <c r="B63" s="13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2.75" customHeight="1">
      <c r="B64" s="72" t="s">
        <v>24</v>
      </c>
      <c r="C64" s="75">
        <f>J64/D64</f>
        <v>3.0526315789473686</v>
      </c>
      <c r="D64" s="34">
        <v>0.57</v>
      </c>
      <c r="E64" s="34">
        <v>0.67</v>
      </c>
      <c r="F64" s="34">
        <v>0.8</v>
      </c>
      <c r="G64" s="34">
        <v>1</v>
      </c>
      <c r="H64" s="34">
        <v>1.24</v>
      </c>
      <c r="I64" s="34">
        <v>1.48</v>
      </c>
      <c r="J64" s="35">
        <v>1.74</v>
      </c>
      <c r="K64" s="70" t="s">
        <v>33</v>
      </c>
      <c r="L64" s="71"/>
      <c r="M64" s="71"/>
      <c r="N64" s="71"/>
      <c r="O64" s="18"/>
      <c r="P64" s="2"/>
      <c r="Q64" s="2"/>
    </row>
    <row r="65" spans="2:17" ht="12.75" customHeight="1" thickBot="1">
      <c r="B65" s="73"/>
      <c r="C65" s="76"/>
      <c r="D65" s="36">
        <f aca="true" t="shared" si="5" ref="D65:J65">D64*C86/C87*C88</f>
        <v>26.58272727272727</v>
      </c>
      <c r="E65" s="36">
        <f t="shared" si="5"/>
        <v>31.246363636363636</v>
      </c>
      <c r="F65" s="36">
        <f t="shared" si="5"/>
        <v>37.30909090909091</v>
      </c>
      <c r="G65" s="36">
        <f t="shared" si="5"/>
        <v>46.63636363636364</v>
      </c>
      <c r="H65" s="36">
        <f t="shared" si="5"/>
        <v>57.8290909090909</v>
      </c>
      <c r="I65" s="36">
        <f t="shared" si="5"/>
        <v>69.02181818181819</v>
      </c>
      <c r="J65" s="37">
        <f t="shared" si="5"/>
        <v>81.14727272727274</v>
      </c>
      <c r="K65" s="2"/>
      <c r="L65" s="2"/>
      <c r="M65" s="2"/>
      <c r="N65" s="2"/>
      <c r="O65" s="2"/>
      <c r="P65" s="2"/>
      <c r="Q65" s="2"/>
    </row>
    <row r="66" spans="2:17" s="40" customFormat="1" ht="3" customHeight="1" thickBot="1">
      <c r="B66" s="59"/>
      <c r="C66" s="58"/>
      <c r="D66" s="41"/>
      <c r="E66" s="41"/>
      <c r="F66" s="41"/>
      <c r="G66" s="41"/>
      <c r="H66" s="41"/>
      <c r="I66" s="41"/>
      <c r="J66" s="42"/>
      <c r="K66" s="43"/>
      <c r="L66" s="43"/>
      <c r="M66" s="43"/>
      <c r="N66" s="43"/>
      <c r="O66" s="43"/>
      <c r="P66" s="43"/>
      <c r="Q66" s="43"/>
    </row>
    <row r="67" spans="2:18" ht="12.75" customHeight="1">
      <c r="B67" s="72" t="s">
        <v>45</v>
      </c>
      <c r="C67" s="75">
        <f>K67/D67</f>
        <v>3.064516129032258</v>
      </c>
      <c r="D67" s="34">
        <v>0.527</v>
      </c>
      <c r="E67" s="34">
        <v>0.644</v>
      </c>
      <c r="F67" s="34">
        <v>0.748</v>
      </c>
      <c r="G67" s="34">
        <v>0.851</v>
      </c>
      <c r="H67" s="34">
        <v>1</v>
      </c>
      <c r="I67" s="34">
        <v>1.223</v>
      </c>
      <c r="J67" s="34">
        <v>1.419</v>
      </c>
      <c r="K67" s="35">
        <v>1.615</v>
      </c>
      <c r="L67" s="70" t="s">
        <v>32</v>
      </c>
      <c r="M67" s="71"/>
      <c r="N67" s="71"/>
      <c r="O67" s="71"/>
      <c r="P67" s="71"/>
      <c r="Q67" s="71"/>
      <c r="R67" s="18"/>
    </row>
    <row r="68" spans="2:18" ht="12.75" customHeight="1" thickBot="1">
      <c r="B68" s="73"/>
      <c r="C68" s="76"/>
      <c r="D68" s="36">
        <f aca="true" t="shared" si="6" ref="D68:K68">D67*C86/C87*C88</f>
        <v>24.577363636363636</v>
      </c>
      <c r="E68" s="36">
        <f t="shared" si="6"/>
        <v>30.033818181818184</v>
      </c>
      <c r="F68" s="36">
        <f t="shared" si="6"/>
        <v>34.884</v>
      </c>
      <c r="G68" s="36">
        <f t="shared" si="6"/>
        <v>39.68754545454546</v>
      </c>
      <c r="H68" s="36">
        <f t="shared" si="6"/>
        <v>46.63636363636364</v>
      </c>
      <c r="I68" s="36">
        <f t="shared" si="6"/>
        <v>57.03627272727273</v>
      </c>
      <c r="J68" s="36">
        <f t="shared" si="6"/>
        <v>66.177</v>
      </c>
      <c r="K68" s="37">
        <f t="shared" si="6"/>
        <v>75.31772727272727</v>
      </c>
      <c r="L68" s="70"/>
      <c r="M68" s="71"/>
      <c r="N68" s="71"/>
      <c r="O68" s="71"/>
      <c r="P68" s="71"/>
      <c r="Q68" s="71"/>
      <c r="R68" s="71"/>
    </row>
    <row r="69" spans="2:17" ht="3" customHeight="1" thickBot="1">
      <c r="B69" s="57"/>
      <c r="C69" s="14"/>
      <c r="D69" s="2"/>
      <c r="E69" s="2"/>
      <c r="F69" s="2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</row>
    <row r="70" spans="2:17" ht="12.75" customHeight="1">
      <c r="B70" s="79" t="s">
        <v>44</v>
      </c>
      <c r="C70" s="81">
        <f>K70/D70</f>
        <v>3.25</v>
      </c>
      <c r="D70" s="9">
        <v>1</v>
      </c>
      <c r="E70" s="9">
        <v>1.3</v>
      </c>
      <c r="F70" s="9">
        <v>1.48</v>
      </c>
      <c r="G70" s="9">
        <v>1.69</v>
      </c>
      <c r="H70" s="9">
        <v>1.92</v>
      </c>
      <c r="I70" s="9">
        <v>2.2</v>
      </c>
      <c r="J70" s="9">
        <v>2.5</v>
      </c>
      <c r="K70" s="10">
        <v>3.25</v>
      </c>
      <c r="L70" s="2"/>
      <c r="M70" s="2"/>
      <c r="N70" s="2"/>
      <c r="O70" s="2"/>
      <c r="P70" s="2"/>
      <c r="Q70" s="2"/>
    </row>
    <row r="71" spans="2:17" ht="12.75" customHeight="1" thickBot="1">
      <c r="B71" s="80"/>
      <c r="C71" s="82"/>
      <c r="D71" s="11">
        <f aca="true" t="shared" si="7" ref="D71:K71">D70*C86/C87*C88</f>
        <v>46.63636363636364</v>
      </c>
      <c r="E71" s="11">
        <f t="shared" si="7"/>
        <v>60.62727272727273</v>
      </c>
      <c r="F71" s="11">
        <f t="shared" si="7"/>
        <v>69.02181818181819</v>
      </c>
      <c r="G71" s="11">
        <f t="shared" si="7"/>
        <v>78.81545454545454</v>
      </c>
      <c r="H71" s="11">
        <f t="shared" si="7"/>
        <v>89.54181818181817</v>
      </c>
      <c r="I71" s="11">
        <f t="shared" si="7"/>
        <v>102.60000000000001</v>
      </c>
      <c r="J71" s="11">
        <f t="shared" si="7"/>
        <v>116.5909090909091</v>
      </c>
      <c r="K71" s="12">
        <f t="shared" si="7"/>
        <v>151.5681818181818</v>
      </c>
      <c r="L71" s="2"/>
      <c r="M71" s="2"/>
      <c r="N71" s="2"/>
      <c r="O71" s="2"/>
      <c r="P71" s="2"/>
      <c r="Q71" s="2"/>
    </row>
    <row r="72" spans="2:17" ht="3" customHeight="1" thickBot="1">
      <c r="B72" s="13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.75" customHeight="1">
      <c r="B73" s="79" t="s">
        <v>56</v>
      </c>
      <c r="C73" s="81">
        <f>L73/D73</f>
        <v>3.4074074074074074</v>
      </c>
      <c r="D73" s="9">
        <v>0.54</v>
      </c>
      <c r="E73" s="9">
        <v>0.62</v>
      </c>
      <c r="F73" s="9">
        <v>0.73</v>
      </c>
      <c r="G73" s="9">
        <v>0.85</v>
      </c>
      <c r="H73" s="9">
        <v>1</v>
      </c>
      <c r="I73" s="9">
        <v>1.17</v>
      </c>
      <c r="J73" s="9">
        <v>1.38</v>
      </c>
      <c r="K73" s="9">
        <v>1.61</v>
      </c>
      <c r="L73" s="10">
        <v>1.84</v>
      </c>
      <c r="M73" s="70" t="s">
        <v>57</v>
      </c>
      <c r="N73" s="71"/>
      <c r="O73" s="71"/>
      <c r="P73" s="71"/>
      <c r="Q73" s="71"/>
    </row>
    <row r="74" spans="2:17" ht="12.75" customHeight="1" thickBot="1">
      <c r="B74" s="80"/>
      <c r="C74" s="82"/>
      <c r="D74" s="11">
        <f aca="true" t="shared" si="8" ref="D74:L74">D73*C86/C87*C88</f>
        <v>25.183636363636367</v>
      </c>
      <c r="E74" s="11">
        <f t="shared" si="8"/>
        <v>28.91454545454545</v>
      </c>
      <c r="F74" s="11">
        <f t="shared" si="8"/>
        <v>34.04454545454545</v>
      </c>
      <c r="G74" s="11">
        <f t="shared" si="8"/>
        <v>39.64090909090908</v>
      </c>
      <c r="H74" s="11">
        <f t="shared" si="8"/>
        <v>46.63636363636364</v>
      </c>
      <c r="I74" s="11">
        <f t="shared" si="8"/>
        <v>54.564545454545446</v>
      </c>
      <c r="J74" s="11">
        <f t="shared" si="8"/>
        <v>64.3581818181818</v>
      </c>
      <c r="K74" s="11">
        <f t="shared" si="8"/>
        <v>75.08454545454546</v>
      </c>
      <c r="L74" s="12">
        <f t="shared" si="8"/>
        <v>85.81090909090909</v>
      </c>
      <c r="M74" s="2"/>
      <c r="N74" s="2"/>
      <c r="O74" s="2"/>
      <c r="P74" s="2"/>
      <c r="Q74" s="2"/>
    </row>
    <row r="75" spans="2:17" ht="3" customHeight="1" thickBot="1">
      <c r="B75" s="13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2.75" customHeight="1">
      <c r="B76" s="77" t="s">
        <v>42</v>
      </c>
      <c r="C76" s="96">
        <f>L76/D76</f>
        <v>3.6</v>
      </c>
      <c r="D76" s="44">
        <v>0.5</v>
      </c>
      <c r="E76" s="84" t="s">
        <v>36</v>
      </c>
      <c r="F76" s="85"/>
      <c r="G76" s="85"/>
      <c r="H76" s="85"/>
      <c r="I76" s="85"/>
      <c r="J76" s="85"/>
      <c r="K76" s="86"/>
      <c r="L76" s="45">
        <v>1.8</v>
      </c>
      <c r="M76" s="70" t="s">
        <v>46</v>
      </c>
      <c r="N76" s="71"/>
      <c r="O76" s="71"/>
      <c r="P76" s="71"/>
      <c r="Q76" s="71"/>
    </row>
    <row r="77" spans="2:17" ht="12.75" customHeight="1" thickBot="1">
      <c r="B77" s="78"/>
      <c r="C77" s="97"/>
      <c r="D77" s="46">
        <f>D76*C86/C87*C88</f>
        <v>23.31818181818182</v>
      </c>
      <c r="E77" s="87"/>
      <c r="F77" s="88"/>
      <c r="G77" s="88"/>
      <c r="H77" s="88"/>
      <c r="I77" s="88"/>
      <c r="J77" s="88"/>
      <c r="K77" s="89"/>
      <c r="L77" s="47">
        <f>L76*C86/C87*C88</f>
        <v>83.94545454545455</v>
      </c>
      <c r="M77" s="2"/>
      <c r="N77" s="2"/>
      <c r="O77" s="2"/>
      <c r="P77" s="2"/>
      <c r="Q77" s="2"/>
    </row>
    <row r="78" spans="2:17" ht="3" customHeight="1" thickBot="1">
      <c r="B78" s="13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22" ht="12.75" customHeight="1">
      <c r="B79" s="72" t="s">
        <v>43</v>
      </c>
      <c r="C79" s="75">
        <f>N79/D79</f>
        <v>4.0853889943074</v>
      </c>
      <c r="D79" s="34">
        <v>0.527</v>
      </c>
      <c r="E79" s="34">
        <v>0.681</v>
      </c>
      <c r="F79" s="34">
        <v>0.77</v>
      </c>
      <c r="G79" s="34">
        <v>0.878</v>
      </c>
      <c r="H79" s="34">
        <v>0.995</v>
      </c>
      <c r="I79" s="34">
        <v>1.134</v>
      </c>
      <c r="J79" s="34">
        <v>1.292</v>
      </c>
      <c r="K79" s="34">
        <v>1.462</v>
      </c>
      <c r="L79" s="34">
        <v>1.667</v>
      </c>
      <c r="M79" s="34">
        <v>1.888</v>
      </c>
      <c r="N79" s="34">
        <v>2.153</v>
      </c>
      <c r="O79" s="70" t="s">
        <v>46</v>
      </c>
      <c r="P79" s="71"/>
      <c r="Q79" s="71"/>
      <c r="R79" s="71"/>
      <c r="S79" s="71"/>
      <c r="T79" s="71"/>
      <c r="U79" s="71"/>
      <c r="V79" s="71"/>
    </row>
    <row r="80" spans="2:22" ht="12.75" customHeight="1" thickBot="1">
      <c r="B80" s="73"/>
      <c r="C80" s="76"/>
      <c r="D80" s="38">
        <f aca="true" t="shared" si="9" ref="D80:N80">D79*C86/C87*C88</f>
        <v>24.577363636363636</v>
      </c>
      <c r="E80" s="38">
        <f t="shared" si="9"/>
        <v>31.759363636363638</v>
      </c>
      <c r="F80" s="38">
        <f t="shared" si="9"/>
        <v>35.910000000000004</v>
      </c>
      <c r="G80" s="38">
        <f t="shared" si="9"/>
        <v>40.94672727272727</v>
      </c>
      <c r="H80" s="38">
        <f t="shared" si="9"/>
        <v>46.40318181818182</v>
      </c>
      <c r="I80" s="38">
        <f t="shared" si="9"/>
        <v>52.88563636363636</v>
      </c>
      <c r="J80" s="38">
        <f t="shared" si="9"/>
        <v>60.25418181818182</v>
      </c>
      <c r="K80" s="38">
        <f t="shared" si="9"/>
        <v>68.18236363636363</v>
      </c>
      <c r="L80" s="38">
        <f t="shared" si="9"/>
        <v>77.7428181818182</v>
      </c>
      <c r="M80" s="38">
        <f t="shared" si="9"/>
        <v>88.04945454545454</v>
      </c>
      <c r="N80" s="38">
        <f t="shared" si="9"/>
        <v>100.40809090909092</v>
      </c>
      <c r="O80" s="83"/>
      <c r="P80" s="71"/>
      <c r="Q80" s="71"/>
      <c r="R80" s="71"/>
      <c r="S80" s="71"/>
      <c r="T80" s="71"/>
      <c r="U80" s="71"/>
      <c r="V80" s="71"/>
    </row>
    <row r="81" spans="2:17" ht="3" customHeight="1" thickBot="1">
      <c r="B81" s="13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23" ht="12.75" customHeight="1">
      <c r="B82" s="72" t="s">
        <v>39</v>
      </c>
      <c r="C82" s="75">
        <f>Q82/D82</f>
        <v>5.249999999999999</v>
      </c>
      <c r="D82" s="34">
        <v>0.28</v>
      </c>
      <c r="E82" s="34">
        <v>0.32</v>
      </c>
      <c r="F82" s="34">
        <v>0.36</v>
      </c>
      <c r="G82" s="34">
        <v>0.41</v>
      </c>
      <c r="H82" s="34">
        <v>0.46</v>
      </c>
      <c r="I82" s="34">
        <v>0.53</v>
      </c>
      <c r="J82" s="34">
        <v>0.6</v>
      </c>
      <c r="K82" s="34">
        <v>0.68</v>
      </c>
      <c r="L82" s="34">
        <v>0.78</v>
      </c>
      <c r="M82" s="34">
        <v>0.88</v>
      </c>
      <c r="N82" s="34">
        <v>1</v>
      </c>
      <c r="O82" s="34">
        <v>1.14</v>
      </c>
      <c r="P82" s="34">
        <v>1.29</v>
      </c>
      <c r="Q82" s="35">
        <v>1.47</v>
      </c>
      <c r="R82" s="70" t="s">
        <v>50</v>
      </c>
      <c r="S82" s="95"/>
      <c r="T82" s="95"/>
      <c r="U82" s="95"/>
      <c r="V82" s="95"/>
      <c r="W82" s="95"/>
    </row>
    <row r="83" spans="2:23" ht="12.75" customHeight="1" thickBot="1">
      <c r="B83" s="73"/>
      <c r="C83" s="76"/>
      <c r="D83" s="38">
        <f aca="true" t="shared" si="10" ref="D83:Q83">D82*C86/C87*C88</f>
        <v>13.058181818181819</v>
      </c>
      <c r="E83" s="38">
        <f t="shared" si="10"/>
        <v>14.923636363636364</v>
      </c>
      <c r="F83" s="38">
        <f t="shared" si="10"/>
        <v>16.78909090909091</v>
      </c>
      <c r="G83" s="38">
        <f t="shared" si="10"/>
        <v>19.12090909090909</v>
      </c>
      <c r="H83" s="38">
        <f t="shared" si="10"/>
        <v>21.452727272727273</v>
      </c>
      <c r="I83" s="38">
        <f t="shared" si="10"/>
        <v>24.71727272727273</v>
      </c>
      <c r="J83" s="38">
        <f t="shared" si="10"/>
        <v>27.98181818181818</v>
      </c>
      <c r="K83" s="38">
        <f t="shared" si="10"/>
        <v>31.712727272727278</v>
      </c>
      <c r="L83" s="38">
        <f t="shared" si="10"/>
        <v>36.37636363636364</v>
      </c>
      <c r="M83" s="38">
        <f t="shared" si="10"/>
        <v>41.03999999999999</v>
      </c>
      <c r="N83" s="38">
        <f t="shared" si="10"/>
        <v>46.63636363636364</v>
      </c>
      <c r="O83" s="38">
        <f t="shared" si="10"/>
        <v>53.16545454545454</v>
      </c>
      <c r="P83" s="38">
        <f t="shared" si="10"/>
        <v>60.1609090909091</v>
      </c>
      <c r="Q83" s="39">
        <f t="shared" si="10"/>
        <v>68.55545454545455</v>
      </c>
      <c r="R83" s="61" t="s">
        <v>51</v>
      </c>
      <c r="S83" s="60"/>
      <c r="T83" s="60"/>
      <c r="U83" s="60"/>
      <c r="V83" s="60"/>
      <c r="W83" s="60"/>
    </row>
    <row r="84" spans="18:23" ht="3" customHeight="1">
      <c r="R84" s="60"/>
      <c r="S84" s="60"/>
      <c r="T84" s="60"/>
      <c r="U84" s="60"/>
      <c r="V84" s="60"/>
      <c r="W84" s="60"/>
    </row>
    <row r="86" spans="2:20" ht="12.75" customHeight="1">
      <c r="B86" s="31" t="s">
        <v>26</v>
      </c>
      <c r="C86" s="32">
        <v>38</v>
      </c>
      <c r="D86" s="1">
        <f>C86</f>
        <v>38</v>
      </c>
      <c r="E86" s="1">
        <f aca="true" t="shared" si="11" ref="E86:Q86">D86</f>
        <v>38</v>
      </c>
      <c r="F86" s="1">
        <f t="shared" si="11"/>
        <v>38</v>
      </c>
      <c r="G86" s="1">
        <f t="shared" si="11"/>
        <v>38</v>
      </c>
      <c r="H86" s="1">
        <f t="shared" si="11"/>
        <v>38</v>
      </c>
      <c r="I86" s="1">
        <f>H86</f>
        <v>38</v>
      </c>
      <c r="J86" s="1">
        <f t="shared" si="11"/>
        <v>38</v>
      </c>
      <c r="K86" s="1">
        <f t="shared" si="11"/>
        <v>38</v>
      </c>
      <c r="L86" s="1">
        <f t="shared" si="11"/>
        <v>38</v>
      </c>
      <c r="M86" s="1">
        <f t="shared" si="11"/>
        <v>38</v>
      </c>
      <c r="N86" s="1">
        <f t="shared" si="11"/>
        <v>38</v>
      </c>
      <c r="O86" s="1">
        <f t="shared" si="11"/>
        <v>38</v>
      </c>
      <c r="P86" s="1">
        <f t="shared" si="11"/>
        <v>38</v>
      </c>
      <c r="Q86" s="1">
        <f t="shared" si="11"/>
        <v>38</v>
      </c>
      <c r="R86" s="1">
        <f aca="true" t="shared" si="12" ref="R86:T88">Q86</f>
        <v>38</v>
      </c>
      <c r="S86" s="1">
        <f t="shared" si="12"/>
        <v>38</v>
      </c>
      <c r="T86" s="1">
        <f t="shared" si="12"/>
        <v>38</v>
      </c>
    </row>
    <row r="87" spans="2:20" ht="12.75" customHeight="1">
      <c r="B87" s="31" t="s">
        <v>27</v>
      </c>
      <c r="C87" s="32">
        <v>22</v>
      </c>
      <c r="D87" s="1">
        <f>C87</f>
        <v>22</v>
      </c>
      <c r="E87" s="1">
        <f aca="true" t="shared" si="13" ref="E87:Q87">D87</f>
        <v>22</v>
      </c>
      <c r="F87" s="1">
        <f t="shared" si="13"/>
        <v>22</v>
      </c>
      <c r="G87" s="1">
        <f t="shared" si="13"/>
        <v>22</v>
      </c>
      <c r="H87" s="1">
        <f t="shared" si="13"/>
        <v>22</v>
      </c>
      <c r="I87" s="1">
        <f>H87</f>
        <v>22</v>
      </c>
      <c r="J87" s="1">
        <f t="shared" si="13"/>
        <v>22</v>
      </c>
      <c r="K87" s="1">
        <f t="shared" si="13"/>
        <v>22</v>
      </c>
      <c r="L87" s="1">
        <f t="shared" si="13"/>
        <v>22</v>
      </c>
      <c r="M87" s="1">
        <f t="shared" si="13"/>
        <v>22</v>
      </c>
      <c r="N87" s="1">
        <f t="shared" si="13"/>
        <v>22</v>
      </c>
      <c r="O87" s="1">
        <f t="shared" si="13"/>
        <v>22</v>
      </c>
      <c r="P87" s="1">
        <f t="shared" si="13"/>
        <v>22</v>
      </c>
      <c r="Q87" s="1">
        <f t="shared" si="13"/>
        <v>22</v>
      </c>
      <c r="R87" s="1">
        <f t="shared" si="12"/>
        <v>22</v>
      </c>
      <c r="S87" s="1">
        <f t="shared" si="12"/>
        <v>22</v>
      </c>
      <c r="T87" s="1">
        <f t="shared" si="12"/>
        <v>22</v>
      </c>
    </row>
    <row r="88" spans="2:20" ht="12.75" customHeight="1">
      <c r="B88" s="31" t="s">
        <v>29</v>
      </c>
      <c r="C88" s="32">
        <v>27</v>
      </c>
      <c r="D88" s="1">
        <f>C88</f>
        <v>27</v>
      </c>
      <c r="E88" s="1">
        <f aca="true" t="shared" si="14" ref="E88:Q88">D88</f>
        <v>27</v>
      </c>
      <c r="F88" s="1">
        <f t="shared" si="14"/>
        <v>27</v>
      </c>
      <c r="G88" s="1">
        <f t="shared" si="14"/>
        <v>27</v>
      </c>
      <c r="H88" s="1">
        <f t="shared" si="14"/>
        <v>27</v>
      </c>
      <c r="I88" s="1">
        <f t="shared" si="14"/>
        <v>27</v>
      </c>
      <c r="J88" s="1">
        <f t="shared" si="14"/>
        <v>27</v>
      </c>
      <c r="K88" s="1">
        <f t="shared" si="14"/>
        <v>27</v>
      </c>
      <c r="L88" s="1">
        <f t="shared" si="14"/>
        <v>27</v>
      </c>
      <c r="M88" s="1">
        <f t="shared" si="14"/>
        <v>27</v>
      </c>
      <c r="N88" s="1">
        <f t="shared" si="14"/>
        <v>27</v>
      </c>
      <c r="O88" s="1">
        <f t="shared" si="14"/>
        <v>27</v>
      </c>
      <c r="P88" s="1">
        <f t="shared" si="14"/>
        <v>27</v>
      </c>
      <c r="Q88" s="1">
        <f t="shared" si="14"/>
        <v>27</v>
      </c>
      <c r="R88" s="1">
        <f t="shared" si="12"/>
        <v>27</v>
      </c>
      <c r="S88" s="1">
        <f t="shared" si="12"/>
        <v>27</v>
      </c>
      <c r="T88" s="1">
        <f t="shared" si="12"/>
        <v>27</v>
      </c>
    </row>
    <row r="89" spans="2:3" ht="12.75" customHeight="1">
      <c r="B89" s="31" t="s">
        <v>30</v>
      </c>
      <c r="C89" s="33">
        <f>C86/C87</f>
        <v>1.7272727272727273</v>
      </c>
    </row>
  </sheetData>
  <sheetProtection/>
  <mergeCells count="79">
    <mergeCell ref="I40:L40"/>
    <mergeCell ref="I10:Q10"/>
    <mergeCell ref="C58:C59"/>
    <mergeCell ref="C64:C65"/>
    <mergeCell ref="B58:B59"/>
    <mergeCell ref="B55:B56"/>
    <mergeCell ref="K64:N64"/>
    <mergeCell ref="B13:B14"/>
    <mergeCell ref="C13:C14"/>
    <mergeCell ref="I13:Q13"/>
    <mergeCell ref="B25:B26"/>
    <mergeCell ref="C22:C23"/>
    <mergeCell ref="C25:C26"/>
    <mergeCell ref="B22:B23"/>
    <mergeCell ref="G19:I19"/>
    <mergeCell ref="G25:I25"/>
    <mergeCell ref="C28:C29"/>
    <mergeCell ref="C55:C56"/>
    <mergeCell ref="I46:L46"/>
    <mergeCell ref="B37:B38"/>
    <mergeCell ref="C37:C38"/>
    <mergeCell ref="C43:C44"/>
    <mergeCell ref="I34:L34"/>
    <mergeCell ref="B34:B35"/>
    <mergeCell ref="C31:C32"/>
    <mergeCell ref="B40:B41"/>
    <mergeCell ref="R82:W82"/>
    <mergeCell ref="B52:B53"/>
    <mergeCell ref="C52:C53"/>
    <mergeCell ref="L52:T52"/>
    <mergeCell ref="B64:B65"/>
    <mergeCell ref="C76:C77"/>
    <mergeCell ref="C4:C5"/>
    <mergeCell ref="C16:C17"/>
    <mergeCell ref="I4:Q4"/>
    <mergeCell ref="B10:B11"/>
    <mergeCell ref="C10:C11"/>
    <mergeCell ref="B73:B74"/>
    <mergeCell ref="B67:B68"/>
    <mergeCell ref="B70:B71"/>
    <mergeCell ref="C70:C71"/>
    <mergeCell ref="B28:B29"/>
    <mergeCell ref="O80:V80"/>
    <mergeCell ref="M73:Q73"/>
    <mergeCell ref="M61:Q61"/>
    <mergeCell ref="E76:K77"/>
    <mergeCell ref="I49:K49"/>
    <mergeCell ref="B1:Q1"/>
    <mergeCell ref="B4:B5"/>
    <mergeCell ref="B16:B17"/>
    <mergeCell ref="B7:B8"/>
    <mergeCell ref="C7:C8"/>
    <mergeCell ref="B43:B44"/>
    <mergeCell ref="I37:L37"/>
    <mergeCell ref="K43:P43"/>
    <mergeCell ref="C73:C74"/>
    <mergeCell ref="I31:L31"/>
    <mergeCell ref="B31:B32"/>
    <mergeCell ref="C34:C35"/>
    <mergeCell ref="L67:Q67"/>
    <mergeCell ref="L68:R68"/>
    <mergeCell ref="C40:C41"/>
    <mergeCell ref="B46:B47"/>
    <mergeCell ref="C46:C47"/>
    <mergeCell ref="C49:C50"/>
    <mergeCell ref="C82:C83"/>
    <mergeCell ref="C67:C68"/>
    <mergeCell ref="C61:C62"/>
    <mergeCell ref="B49:B50"/>
    <mergeCell ref="M76:Q76"/>
    <mergeCell ref="O79:V79"/>
    <mergeCell ref="B19:B20"/>
    <mergeCell ref="K28:O29"/>
    <mergeCell ref="C19:C20"/>
    <mergeCell ref="B82:B83"/>
    <mergeCell ref="B76:B77"/>
    <mergeCell ref="C79:C80"/>
    <mergeCell ref="B79:B80"/>
    <mergeCell ref="B61:B6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OptiPlex</dc:creator>
  <cp:keywords/>
  <dc:description/>
  <cp:lastModifiedBy>Cashwrap</cp:lastModifiedBy>
  <cp:lastPrinted>2011-08-15T20:36:33Z</cp:lastPrinted>
  <dcterms:created xsi:type="dcterms:W3CDTF">2010-01-31T00:18:21Z</dcterms:created>
  <dcterms:modified xsi:type="dcterms:W3CDTF">2015-03-05T02:52:38Z</dcterms:modified>
  <cp:category/>
  <cp:version/>
  <cp:contentType/>
  <cp:contentStatus/>
</cp:coreProperties>
</file>